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7840" windowHeight="1456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T17" i="2"/>
  <c r="T13"/>
  <c r="T10"/>
  <c r="T9"/>
  <c r="T7"/>
  <c r="T4"/>
  <c r="R13"/>
  <c r="R10"/>
  <c r="R9"/>
  <c r="R7"/>
  <c r="R4"/>
  <c r="O17"/>
  <c r="O4"/>
</calcChain>
</file>

<file path=xl/sharedStrings.xml><?xml version="1.0" encoding="utf-8"?>
<sst xmlns="http://schemas.openxmlformats.org/spreadsheetml/2006/main" count="65" uniqueCount="39">
  <si>
    <t xml:space="preserve">Nazwa firmy </t>
  </si>
  <si>
    <t>Adres firmy</t>
  </si>
  <si>
    <t>Termin wykonania</t>
  </si>
  <si>
    <t>Nr oferty</t>
  </si>
  <si>
    <t>Cena oferty (brutto) PLN</t>
  </si>
  <si>
    <t>Agencja Ochrony ARGUS Sp. z o.o.</t>
  </si>
  <si>
    <t>Agencja Ochrony SEOM, Lidia Różańska</t>
  </si>
  <si>
    <t>Agencja Ochrony ESKORT Sp. z o.o.</t>
  </si>
  <si>
    <t>Usługowa Spółdzielnia UNIWERSUM</t>
  </si>
  <si>
    <t>Ochrona GOT Sp. z o.o.</t>
  </si>
  <si>
    <t>Biuro Ochrony AROMIG Sp. z o.o.</t>
  </si>
  <si>
    <t>Agencja Ochrony Osób i Mienia D.S. FOKUS Sp. z o.o.</t>
  </si>
  <si>
    <t>Biuro Ochrony PANTERA</t>
  </si>
  <si>
    <t>Konsorcjum, Lider: Basma Security Sp. z o.o., Konsorcjant: Cerber Security Sp. z o.o.</t>
  </si>
  <si>
    <t>K.S.O. MORO Bogdan Wodzyński</t>
  </si>
  <si>
    <t>Osoby do realizacji</t>
  </si>
  <si>
    <t>Osoby na etacie</t>
  </si>
  <si>
    <t>Osoby na pełnym etacie</t>
  </si>
  <si>
    <t>Podjazd załogi (min.)</t>
  </si>
  <si>
    <t>30% zatrudnienia</t>
  </si>
  <si>
    <t>TAK</t>
  </si>
  <si>
    <t>NIE</t>
  </si>
  <si>
    <t>wartość zamówienia</t>
  </si>
  <si>
    <t>70% wartości zam.</t>
  </si>
  <si>
    <t>wartość ofert</t>
  </si>
  <si>
    <t>70% wartości ofert</t>
  </si>
  <si>
    <t>rażąca cena</t>
  </si>
  <si>
    <t>Punkty</t>
  </si>
  <si>
    <t>Cena</t>
  </si>
  <si>
    <t>Czas podjazdu</t>
  </si>
  <si>
    <t>Konsorcjum, Lider: MAXUS Sp. z o.o., Konsorcjant: MM Service Security Sp. z o.o.</t>
  </si>
  <si>
    <t>odrz</t>
  </si>
  <si>
    <t>wykl</t>
  </si>
  <si>
    <t>Nr postępowania: AT-232-Zp-2/17</t>
  </si>
  <si>
    <t>Informacja z otwarcia ofert w postępowaniu pn. „Świadczenie usług grupowego ubezpieczenia na życie dla pracowników Wojewódzkiego Ośrodka Ruchu Drogowego w Warszawie oraz członków ich rodzin w okresie od 30-11-2017 r. do 29-11-2019 r."</t>
  </si>
  <si>
    <t>Kwota, jaką Zamawiajacy zamierza przeznaczyć na sfinansowanie zamówienia: 95.000,00 zł brutto.</t>
  </si>
  <si>
    <t>Powszechny Zakład Ubezpieczeń na Życie S.A.</t>
  </si>
  <si>
    <t>Al. Jana Pawła II 24                   00-133 Warszawa</t>
  </si>
  <si>
    <t>od 30-11-2017 r.    do 29-11-2019 r.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</si>
</sst>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center" wrapText="1"/>
    </xf>
    <xf numFmtId="0" fontId="0" fillId="2" borderId="0" xfId="0" applyFill="1"/>
    <xf numFmtId="2" fontId="0" fillId="0" borderId="0" xfId="0" applyNumberForma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0" fillId="0" borderId="0" xfId="0" applyFill="1"/>
    <xf numFmtId="0" fontId="0" fillId="3" borderId="0" xfId="0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E10" sqref="E10"/>
    </sheetView>
  </sheetViews>
  <sheetFormatPr defaultRowHeight="14.25"/>
  <cols>
    <col min="1" max="1" width="6" customWidth="1"/>
    <col min="2" max="2" width="20.75" customWidth="1"/>
    <col min="3" max="3" width="15.875" customWidth="1"/>
    <col min="4" max="4" width="10.75" customWidth="1"/>
    <col min="5" max="5" width="14.25" customWidth="1"/>
  </cols>
  <sheetData>
    <row r="1" spans="1:6">
      <c r="A1" s="25" t="s">
        <v>33</v>
      </c>
      <c r="B1" s="25"/>
      <c r="C1" s="25"/>
      <c r="D1" s="25"/>
      <c r="E1" s="25"/>
    </row>
    <row r="2" spans="1:6">
      <c r="A2" s="26"/>
      <c r="B2" s="26"/>
      <c r="C2" s="26"/>
      <c r="D2" s="26"/>
      <c r="E2" s="26"/>
    </row>
    <row r="3" spans="1:6">
      <c r="A3" s="26"/>
      <c r="B3" s="26"/>
      <c r="C3" s="26"/>
      <c r="D3" s="26"/>
      <c r="E3" s="26"/>
    </row>
    <row r="4" spans="1:6" ht="60" customHeight="1">
      <c r="A4" s="27" t="s">
        <v>34</v>
      </c>
      <c r="B4" s="27"/>
      <c r="C4" s="27"/>
      <c r="D4" s="27"/>
      <c r="E4" s="27"/>
      <c r="F4" s="1"/>
    </row>
    <row r="5" spans="1:6" ht="60" customHeight="1">
      <c r="A5" s="28" t="s">
        <v>35</v>
      </c>
      <c r="B5" s="28"/>
      <c r="C5" s="28"/>
      <c r="D5" s="28"/>
      <c r="E5" s="28"/>
      <c r="F5" s="1"/>
    </row>
    <row r="6" spans="1:6" ht="12.75" customHeight="1">
      <c r="A6" s="29"/>
      <c r="B6" s="29"/>
      <c r="C6" s="29"/>
      <c r="D6" s="29"/>
      <c r="E6" s="29"/>
      <c r="F6" s="1"/>
    </row>
    <row r="7" spans="1:6" ht="25.5">
      <c r="A7" s="30" t="s">
        <v>3</v>
      </c>
      <c r="B7" s="30" t="s">
        <v>0</v>
      </c>
      <c r="C7" s="30" t="s">
        <v>1</v>
      </c>
      <c r="D7" s="30" t="s">
        <v>4</v>
      </c>
      <c r="E7" s="30" t="s">
        <v>2</v>
      </c>
    </row>
    <row r="8" spans="1:6" ht="45" customHeight="1">
      <c r="A8" s="31">
        <v>1</v>
      </c>
      <c r="B8" s="32" t="s">
        <v>36</v>
      </c>
      <c r="C8" s="32" t="s">
        <v>37</v>
      </c>
      <c r="D8" s="33">
        <v>63.8</v>
      </c>
      <c r="E8" s="30" t="s">
        <v>38</v>
      </c>
    </row>
    <row r="9" spans="1:6" ht="45" customHeight="1">
      <c r="A9" s="19"/>
      <c r="B9" s="20"/>
      <c r="C9" s="20"/>
      <c r="D9" s="21"/>
      <c r="E9" s="22"/>
    </row>
    <row r="10" spans="1:6" ht="45" customHeight="1">
      <c r="A10" s="19"/>
      <c r="B10" s="20"/>
      <c r="C10" s="20"/>
      <c r="D10" s="21"/>
      <c r="E10" s="22"/>
    </row>
    <row r="11" spans="1:6" ht="45" customHeight="1">
      <c r="A11" s="19"/>
      <c r="B11" s="20"/>
      <c r="C11" s="20"/>
      <c r="D11" s="21"/>
      <c r="E11" s="22"/>
    </row>
    <row r="12" spans="1:6" ht="45" customHeight="1">
      <c r="A12" s="19"/>
      <c r="B12" s="20"/>
      <c r="C12" s="20"/>
      <c r="D12" s="21"/>
      <c r="E12" s="22"/>
    </row>
    <row r="13" spans="1:6" ht="45" customHeight="1">
      <c r="A13" s="19"/>
      <c r="B13" s="20"/>
      <c r="C13" s="20"/>
      <c r="D13" s="21"/>
      <c r="E13" s="22"/>
    </row>
    <row r="14" spans="1:6" ht="45" customHeight="1">
      <c r="A14" s="19"/>
      <c r="B14" s="20"/>
      <c r="C14" s="20"/>
      <c r="D14" s="21"/>
      <c r="E14" s="22"/>
    </row>
    <row r="15" spans="1:6" ht="45" customHeight="1">
      <c r="A15" s="19"/>
      <c r="B15" s="20"/>
      <c r="C15" s="20"/>
      <c r="D15" s="21"/>
      <c r="E15" s="22"/>
    </row>
    <row r="16" spans="1:6" ht="35.1" customHeight="1">
      <c r="A16" s="19"/>
      <c r="B16" s="20"/>
      <c r="C16" s="20"/>
      <c r="D16" s="21"/>
      <c r="E16" s="22"/>
    </row>
    <row r="17" spans="1:5" ht="35.1" customHeight="1">
      <c r="A17" s="19"/>
      <c r="B17" s="20"/>
      <c r="C17" s="20"/>
      <c r="D17" s="21"/>
      <c r="E17" s="22"/>
    </row>
    <row r="18" spans="1:5" ht="35.1" customHeight="1">
      <c r="A18" s="19"/>
      <c r="B18" s="20"/>
      <c r="C18" s="20"/>
      <c r="D18" s="21"/>
      <c r="E18" s="22"/>
    </row>
    <row r="19" spans="1:5" ht="35.1" customHeight="1">
      <c r="A19" s="19"/>
      <c r="B19" s="20"/>
      <c r="C19" s="20"/>
      <c r="D19" s="21"/>
      <c r="E19" s="22"/>
    </row>
    <row r="20" spans="1:5" ht="35.1" customHeight="1">
      <c r="A20" s="19"/>
      <c r="B20" s="20"/>
      <c r="C20" s="20"/>
      <c r="D20" s="21"/>
      <c r="E20" s="22"/>
    </row>
    <row r="21" spans="1:5" ht="35.1" customHeight="1">
      <c r="A21" s="19"/>
      <c r="B21" s="20"/>
      <c r="C21" s="20"/>
      <c r="D21" s="21"/>
      <c r="E21" s="22"/>
    </row>
    <row r="22" spans="1:5">
      <c r="B22" s="1"/>
      <c r="C22" s="1"/>
      <c r="D22" s="3"/>
      <c r="E22" s="1"/>
    </row>
    <row r="23" spans="1:5">
      <c r="B23" s="1"/>
      <c r="C23" s="1"/>
      <c r="D23" s="2"/>
      <c r="E23" s="1"/>
    </row>
    <row r="24" spans="1:5">
      <c r="B24" s="1"/>
      <c r="C24" s="1"/>
      <c r="D24" s="2"/>
      <c r="E24" s="1"/>
    </row>
    <row r="25" spans="1:5">
      <c r="B25" s="1"/>
      <c r="C25" s="1"/>
      <c r="D25" s="2"/>
      <c r="E25" s="1"/>
    </row>
    <row r="26" spans="1:5">
      <c r="B26" s="1"/>
      <c r="C26" s="1"/>
      <c r="D26" s="2"/>
      <c r="E26" s="1"/>
    </row>
    <row r="27" spans="1:5">
      <c r="B27" s="1"/>
      <c r="C27" s="1"/>
      <c r="D27" s="2"/>
      <c r="E27" s="1"/>
    </row>
    <row r="28" spans="1:5">
      <c r="B28" s="1"/>
      <c r="C28" s="1"/>
      <c r="D28" s="2"/>
      <c r="E28" s="1"/>
    </row>
    <row r="29" spans="1:5">
      <c r="B29" s="1"/>
      <c r="C29" s="1"/>
      <c r="D29" s="2"/>
      <c r="E29" s="1"/>
    </row>
    <row r="30" spans="1:5">
      <c r="B30" s="1"/>
      <c r="C30" s="1"/>
      <c r="D30" s="2"/>
      <c r="E30" s="1"/>
    </row>
    <row r="31" spans="1:5">
      <c r="B31" s="1"/>
      <c r="C31" s="1"/>
      <c r="D31" s="1"/>
      <c r="E31" s="1"/>
    </row>
    <row r="32" spans="1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5" spans="2:5">
      <c r="B35" s="1"/>
      <c r="C35" s="1"/>
      <c r="D35" s="1"/>
      <c r="E35" s="1"/>
    </row>
    <row r="36" spans="2:5">
      <c r="B36" s="1"/>
      <c r="C36" s="1"/>
      <c r="D36" s="1"/>
      <c r="E36" s="1"/>
    </row>
    <row r="37" spans="2:5">
      <c r="B37" s="1"/>
      <c r="C37" s="1"/>
      <c r="D37" s="1"/>
      <c r="E37" s="1"/>
    </row>
    <row r="38" spans="2:5">
      <c r="B38" s="1"/>
      <c r="C38" s="1"/>
      <c r="D38" s="1"/>
      <c r="E38" s="1"/>
    </row>
    <row r="39" spans="2:5">
      <c r="B39" s="1"/>
      <c r="C39" s="1"/>
      <c r="D39" s="1"/>
      <c r="E39" s="1"/>
    </row>
    <row r="40" spans="2:5">
      <c r="B40" s="1"/>
      <c r="C40" s="1"/>
      <c r="D40" s="1"/>
      <c r="E40" s="1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1"/>
      <c r="C45" s="1"/>
      <c r="D45" s="1"/>
      <c r="E45" s="1"/>
    </row>
    <row r="46" spans="2:5">
      <c r="B46" s="1"/>
      <c r="C46" s="1"/>
      <c r="D46" s="1"/>
      <c r="E46" s="1"/>
    </row>
    <row r="47" spans="2:5">
      <c r="B47" s="1"/>
      <c r="C47" s="1"/>
      <c r="D47" s="1"/>
      <c r="E47" s="1"/>
    </row>
    <row r="48" spans="2:5">
      <c r="B48" s="1"/>
      <c r="C48" s="1"/>
      <c r="D48" s="1"/>
      <c r="E48" s="1"/>
    </row>
  </sheetData>
  <mergeCells count="3">
    <mergeCell ref="A4:E4"/>
    <mergeCell ref="A1:E1"/>
    <mergeCell ref="A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9"/>
  <sheetViews>
    <sheetView workbookViewId="0">
      <selection activeCell="B4" sqref="B4"/>
    </sheetView>
  </sheetViews>
  <sheetFormatPr defaultRowHeight="14.25"/>
  <cols>
    <col min="1" max="1" width="6" customWidth="1"/>
    <col min="2" max="2" width="32.375" customWidth="1"/>
    <col min="3" max="3" width="11.625" customWidth="1"/>
    <col min="10" max="10" width="5.5" customWidth="1"/>
    <col min="11" max="12" width="6.5" customWidth="1"/>
    <col min="13" max="13" width="11.625" customWidth="1"/>
    <col min="14" max="14" width="9.375" bestFit="1" customWidth="1"/>
    <col min="15" max="15" width="10.375" bestFit="1" customWidth="1"/>
    <col min="16" max="16" width="9.375" bestFit="1" customWidth="1"/>
  </cols>
  <sheetData>
    <row r="2" spans="1:20">
      <c r="R2" s="1" t="s">
        <v>27</v>
      </c>
    </row>
    <row r="3" spans="1:20" ht="42.75">
      <c r="A3" s="4" t="s">
        <v>3</v>
      </c>
      <c r="B3" s="4" t="s">
        <v>0</v>
      </c>
      <c r="C3" s="4" t="s">
        <v>4</v>
      </c>
      <c r="D3" s="8" t="s">
        <v>15</v>
      </c>
      <c r="E3" s="8" t="s">
        <v>16</v>
      </c>
      <c r="F3" s="8" t="s">
        <v>17</v>
      </c>
      <c r="G3" s="8" t="s">
        <v>18</v>
      </c>
      <c r="H3" s="23" t="s">
        <v>19</v>
      </c>
      <c r="I3" s="24"/>
      <c r="L3" s="4" t="s">
        <v>3</v>
      </c>
      <c r="M3" s="1" t="s">
        <v>22</v>
      </c>
      <c r="N3" s="1" t="s">
        <v>23</v>
      </c>
      <c r="O3" s="1" t="s">
        <v>24</v>
      </c>
      <c r="P3" s="1" t="s">
        <v>25</v>
      </c>
      <c r="R3" s="1" t="s">
        <v>28</v>
      </c>
      <c r="S3" s="1" t="s">
        <v>17</v>
      </c>
      <c r="T3" s="1" t="s">
        <v>29</v>
      </c>
    </row>
    <row r="4" spans="1:20" ht="30.75" customHeight="1">
      <c r="A4" s="5">
        <v>1</v>
      </c>
      <c r="B4" s="6" t="s">
        <v>6</v>
      </c>
      <c r="C4" s="7">
        <v>472320</v>
      </c>
      <c r="D4">
        <v>6</v>
      </c>
      <c r="E4">
        <v>6</v>
      </c>
      <c r="F4">
        <v>6</v>
      </c>
      <c r="G4">
        <v>5</v>
      </c>
      <c r="H4">
        <v>100</v>
      </c>
      <c r="I4" t="s">
        <v>20</v>
      </c>
      <c r="L4" s="5">
        <v>1</v>
      </c>
      <c r="M4" s="13">
        <v>492000</v>
      </c>
      <c r="N4" s="13">
        <v>344400</v>
      </c>
      <c r="O4" s="13">
        <f>SUM(C4:C14)/11</f>
        <v>639019.4363636364</v>
      </c>
      <c r="P4" s="13">
        <v>447313.61</v>
      </c>
      <c r="R4" s="13">
        <f>C4/C4*60</f>
        <v>60</v>
      </c>
      <c r="S4" s="13">
        <v>20</v>
      </c>
      <c r="T4" s="13">
        <f>G4/5*20</f>
        <v>20</v>
      </c>
    </row>
    <row r="5" spans="1:20" ht="21" customHeight="1">
      <c r="A5" s="9">
        <v>2</v>
      </c>
      <c r="B5" s="10" t="s">
        <v>5</v>
      </c>
      <c r="C5" s="11">
        <v>603388.80000000005</v>
      </c>
      <c r="D5" s="12">
        <v>8</v>
      </c>
      <c r="E5" s="12">
        <v>2</v>
      </c>
      <c r="F5" s="12">
        <v>2</v>
      </c>
      <c r="G5" s="12">
        <v>10</v>
      </c>
      <c r="H5" s="12">
        <v>25</v>
      </c>
      <c r="I5" s="12" t="s">
        <v>21</v>
      </c>
      <c r="J5" t="s">
        <v>31</v>
      </c>
      <c r="L5" s="9">
        <v>2</v>
      </c>
      <c r="R5" s="13"/>
      <c r="S5" s="13"/>
      <c r="T5" s="13"/>
    </row>
    <row r="6" spans="1:20" ht="43.5" customHeight="1">
      <c r="A6" s="5">
        <v>3</v>
      </c>
      <c r="B6" s="6" t="s">
        <v>30</v>
      </c>
      <c r="C6" s="7">
        <v>621927.36</v>
      </c>
      <c r="D6">
        <v>9</v>
      </c>
      <c r="E6">
        <v>5</v>
      </c>
      <c r="F6">
        <v>2</v>
      </c>
      <c r="G6">
        <v>5</v>
      </c>
      <c r="H6">
        <v>55.55</v>
      </c>
      <c r="I6" t="s">
        <v>20</v>
      </c>
      <c r="J6" t="s">
        <v>32</v>
      </c>
      <c r="L6" s="5">
        <v>3</v>
      </c>
      <c r="R6" s="13"/>
      <c r="S6" s="13"/>
      <c r="T6" s="13"/>
    </row>
    <row r="7" spans="1:20" ht="21.75" customHeight="1">
      <c r="A7" s="5">
        <v>4</v>
      </c>
      <c r="B7" s="6" t="s">
        <v>7</v>
      </c>
      <c r="C7" s="7">
        <v>655344</v>
      </c>
      <c r="D7">
        <v>8</v>
      </c>
      <c r="E7">
        <v>3</v>
      </c>
      <c r="F7">
        <v>3</v>
      </c>
      <c r="G7">
        <v>5</v>
      </c>
      <c r="H7">
        <v>37.5</v>
      </c>
      <c r="I7" t="s">
        <v>20</v>
      </c>
      <c r="L7" s="5">
        <v>4</v>
      </c>
      <c r="R7" s="13">
        <f>C4/C7*60</f>
        <v>43.243243243243242</v>
      </c>
      <c r="S7" s="13">
        <v>20</v>
      </c>
      <c r="T7" s="13">
        <f>G7/5*20</f>
        <v>20</v>
      </c>
    </row>
    <row r="8" spans="1:20" ht="19.5" customHeight="1">
      <c r="A8" s="9">
        <v>5</v>
      </c>
      <c r="B8" s="10" t="s">
        <v>8</v>
      </c>
      <c r="C8" s="11">
        <v>724066.56</v>
      </c>
      <c r="D8" s="12">
        <v>8</v>
      </c>
      <c r="E8" s="12">
        <v>2</v>
      </c>
      <c r="F8" s="12">
        <v>2</v>
      </c>
      <c r="G8" s="12">
        <v>10</v>
      </c>
      <c r="H8" s="12">
        <v>25</v>
      </c>
      <c r="I8" s="12" t="s">
        <v>21</v>
      </c>
      <c r="J8" t="s">
        <v>31</v>
      </c>
      <c r="L8" s="9">
        <v>5</v>
      </c>
      <c r="R8" s="13"/>
      <c r="S8" s="13"/>
      <c r="T8" s="13"/>
    </row>
    <row r="9" spans="1:20" ht="21" customHeight="1">
      <c r="A9" s="5">
        <v>6</v>
      </c>
      <c r="B9" s="6" t="s">
        <v>9</v>
      </c>
      <c r="C9" s="7">
        <v>730372</v>
      </c>
      <c r="D9">
        <v>8</v>
      </c>
      <c r="E9">
        <v>6</v>
      </c>
      <c r="F9">
        <v>6</v>
      </c>
      <c r="G9">
        <v>10</v>
      </c>
      <c r="H9">
        <v>75</v>
      </c>
      <c r="I9" t="s">
        <v>20</v>
      </c>
      <c r="L9" s="5">
        <v>6</v>
      </c>
      <c r="R9" s="13">
        <f>C4/C9*60</f>
        <v>38.801049328287505</v>
      </c>
      <c r="S9" s="13">
        <v>20</v>
      </c>
      <c r="T9" s="13">
        <f>G4/10*20</f>
        <v>10</v>
      </c>
    </row>
    <row r="10" spans="1:20" ht="19.5" customHeight="1">
      <c r="A10" s="5">
        <v>8</v>
      </c>
      <c r="B10" s="6" t="s">
        <v>10</v>
      </c>
      <c r="C10" s="7">
        <v>705533.9</v>
      </c>
      <c r="D10">
        <v>7</v>
      </c>
      <c r="E10">
        <v>3</v>
      </c>
      <c r="F10">
        <v>3</v>
      </c>
      <c r="G10">
        <v>9</v>
      </c>
      <c r="H10">
        <v>42.86</v>
      </c>
      <c r="I10" t="s">
        <v>20</v>
      </c>
      <c r="L10" s="5">
        <v>8</v>
      </c>
      <c r="R10" s="13">
        <f>C4/C10*60</f>
        <v>40.167028118705566</v>
      </c>
      <c r="S10" s="13">
        <v>20</v>
      </c>
      <c r="T10" s="13">
        <f>G4/9*20</f>
        <v>11.111111111111111</v>
      </c>
    </row>
    <row r="11" spans="1:20" ht="31.5" customHeight="1">
      <c r="A11" s="5">
        <v>9</v>
      </c>
      <c r="B11" s="6" t="s">
        <v>11</v>
      </c>
      <c r="C11" s="7">
        <v>682833.02</v>
      </c>
      <c r="D11">
        <v>6</v>
      </c>
      <c r="E11">
        <v>2</v>
      </c>
      <c r="F11">
        <v>2</v>
      </c>
      <c r="G11">
        <v>5</v>
      </c>
      <c r="H11">
        <v>33.33</v>
      </c>
      <c r="I11" t="s">
        <v>20</v>
      </c>
      <c r="J11" t="s">
        <v>32</v>
      </c>
      <c r="L11" s="5">
        <v>9</v>
      </c>
      <c r="R11" s="13"/>
      <c r="S11" s="13"/>
      <c r="T11" s="13"/>
    </row>
    <row r="12" spans="1:20" ht="20.25" customHeight="1">
      <c r="A12" s="9">
        <v>11</v>
      </c>
      <c r="B12" s="10" t="s">
        <v>12</v>
      </c>
      <c r="C12" s="11">
        <v>624495.6</v>
      </c>
      <c r="D12" s="12">
        <v>7</v>
      </c>
      <c r="E12" s="12">
        <v>2</v>
      </c>
      <c r="F12" s="12">
        <v>2</v>
      </c>
      <c r="G12" s="12">
        <v>5</v>
      </c>
      <c r="H12" s="12">
        <v>28.57</v>
      </c>
      <c r="I12" s="12" t="s">
        <v>21</v>
      </c>
      <c r="J12" t="s">
        <v>31</v>
      </c>
      <c r="L12" s="9">
        <v>11</v>
      </c>
      <c r="R12" s="13"/>
      <c r="S12" s="13"/>
      <c r="T12" s="13"/>
    </row>
    <row r="13" spans="1:20" ht="45" customHeight="1">
      <c r="A13" s="5">
        <v>12</v>
      </c>
      <c r="B13" s="6" t="s">
        <v>13</v>
      </c>
      <c r="C13" s="7">
        <v>650797.92000000004</v>
      </c>
      <c r="D13">
        <v>6</v>
      </c>
      <c r="E13">
        <v>2</v>
      </c>
      <c r="F13">
        <v>2</v>
      </c>
      <c r="G13">
        <v>10</v>
      </c>
      <c r="H13">
        <v>33.33</v>
      </c>
      <c r="I13" t="s">
        <v>20</v>
      </c>
      <c r="L13" s="5">
        <v>12</v>
      </c>
      <c r="R13" s="13">
        <f>C4/C13*60</f>
        <v>43.545314342737903</v>
      </c>
      <c r="S13" s="13">
        <v>20</v>
      </c>
      <c r="T13" s="13">
        <f>G4/10*20</f>
        <v>10</v>
      </c>
    </row>
    <row r="14" spans="1:20" ht="23.25" customHeight="1">
      <c r="A14" s="14">
        <v>13</v>
      </c>
      <c r="B14" s="15" t="s">
        <v>14</v>
      </c>
      <c r="C14" s="16">
        <v>558134.64</v>
      </c>
      <c r="D14" s="17">
        <v>9</v>
      </c>
      <c r="E14" s="17">
        <v>2</v>
      </c>
      <c r="F14" s="17">
        <v>9</v>
      </c>
      <c r="G14" s="17">
        <v>8</v>
      </c>
      <c r="H14" s="17">
        <v>22.22</v>
      </c>
      <c r="I14" s="17" t="s">
        <v>20</v>
      </c>
      <c r="J14" t="s">
        <v>31</v>
      </c>
      <c r="L14" s="14">
        <v>13</v>
      </c>
      <c r="R14" s="13"/>
      <c r="S14" s="13"/>
      <c r="T14" s="13"/>
    </row>
    <row r="15" spans="1:20" ht="24.75" customHeight="1">
      <c r="R15" s="13"/>
      <c r="S15" s="13"/>
      <c r="T15" s="13"/>
    </row>
    <row r="16" spans="1:20">
      <c r="R16" s="13"/>
      <c r="S16" s="13"/>
      <c r="T16" s="13"/>
    </row>
    <row r="17" spans="1:20">
      <c r="A17" s="5">
        <v>7</v>
      </c>
      <c r="B17" s="6" t="s">
        <v>9</v>
      </c>
      <c r="C17" s="7">
        <v>153477.87</v>
      </c>
      <c r="D17">
        <v>2</v>
      </c>
      <c r="E17">
        <v>1</v>
      </c>
      <c r="F17">
        <v>1</v>
      </c>
      <c r="G17">
        <v>10</v>
      </c>
      <c r="H17">
        <v>50</v>
      </c>
      <c r="I17" t="s">
        <v>20</v>
      </c>
      <c r="L17" s="5">
        <v>7</v>
      </c>
      <c r="M17">
        <v>180810</v>
      </c>
      <c r="N17">
        <v>126567</v>
      </c>
      <c r="O17" s="13">
        <f>SUM(C17:C19)/3</f>
        <v>133028.83666666667</v>
      </c>
      <c r="P17">
        <v>93120.19</v>
      </c>
      <c r="R17" s="13">
        <v>60</v>
      </c>
      <c r="S17" s="13">
        <v>20</v>
      </c>
      <c r="T17" s="13">
        <f>G18/G17*20</f>
        <v>10</v>
      </c>
    </row>
    <row r="18" spans="1:20" ht="28.5">
      <c r="A18" s="5">
        <v>10</v>
      </c>
      <c r="B18" s="6" t="s">
        <v>11</v>
      </c>
      <c r="C18" s="7">
        <v>135144.4</v>
      </c>
      <c r="D18">
        <v>3</v>
      </c>
      <c r="E18">
        <v>1</v>
      </c>
      <c r="F18">
        <v>1</v>
      </c>
      <c r="G18">
        <v>5</v>
      </c>
      <c r="H18">
        <v>33.33</v>
      </c>
      <c r="I18" t="s">
        <v>20</v>
      </c>
      <c r="J18" t="s">
        <v>32</v>
      </c>
      <c r="L18" s="5">
        <v>10</v>
      </c>
      <c r="R18" s="13"/>
      <c r="S18" s="13"/>
      <c r="T18" s="13"/>
    </row>
    <row r="19" spans="1:20" ht="28.5">
      <c r="A19" s="5">
        <v>14</v>
      </c>
      <c r="B19" s="6" t="s">
        <v>14</v>
      </c>
      <c r="C19" s="7">
        <v>110464.24</v>
      </c>
      <c r="D19">
        <v>2</v>
      </c>
      <c r="E19">
        <v>1</v>
      </c>
      <c r="F19">
        <v>2</v>
      </c>
      <c r="G19">
        <v>10</v>
      </c>
      <c r="H19">
        <v>50</v>
      </c>
      <c r="I19" t="s">
        <v>20</v>
      </c>
      <c r="J19" t="s">
        <v>31</v>
      </c>
      <c r="K19" s="18" t="s">
        <v>26</v>
      </c>
      <c r="L19" s="5">
        <v>14</v>
      </c>
      <c r="R19" s="13"/>
      <c r="S19" s="13"/>
      <c r="T19" s="13"/>
    </row>
  </sheetData>
  <mergeCells count="1">
    <mergeCell ref="H3:I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krudnik</dc:creator>
  <cp:lastModifiedBy>Konrad Rudnik</cp:lastModifiedBy>
  <cp:lastPrinted>2017-02-20T09:22:51Z</cp:lastPrinted>
  <dcterms:created xsi:type="dcterms:W3CDTF">2016-11-25T07:50:16Z</dcterms:created>
  <dcterms:modified xsi:type="dcterms:W3CDTF">2017-10-27T10:45:25Z</dcterms:modified>
</cp:coreProperties>
</file>